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ZPŘ/2024/VZ-81-24/"/>
    </mc:Choice>
  </mc:AlternateContent>
  <xr:revisionPtr revIDLastSave="0" documentId="8_{EED4A845-BAF5-449A-B561-F406093F08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rycí list rozpočtu" sheetId="1" r:id="rId1"/>
    <sheet name="rozpočet" sheetId="2" r:id="rId2"/>
  </sheets>
  <definedNames>
    <definedName name="_xlnm.Print_Area" localSheetId="0">'Krycí list rozpočtu'!$A$1:$I$32</definedName>
    <definedName name="_xlnm.Print_Area" localSheetId="1">rozpočet!$A$1:$G$33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2" l="1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28" i="2"/>
  <c r="F22" i="1" l="1"/>
  <c r="I22" i="1"/>
  <c r="F25" i="1"/>
  <c r="G29" i="2" l="1"/>
  <c r="G30" i="2" s="1"/>
  <c r="G31" i="2" s="1"/>
  <c r="C14" i="1" l="1"/>
  <c r="C22" i="1" s="1"/>
  <c r="C26" i="1" s="1"/>
  <c r="I25" i="1" s="1"/>
  <c r="F26" i="1" l="1"/>
  <c r="I26" i="1" s="1"/>
</calcChain>
</file>

<file path=xl/sharedStrings.xml><?xml version="1.0" encoding="utf-8"?>
<sst xmlns="http://schemas.openxmlformats.org/spreadsheetml/2006/main" count="143" uniqueCount="119">
  <si>
    <t>Datum, razítko a podpis</t>
  </si>
  <si>
    <t>Celkem včetně DPH</t>
  </si>
  <si>
    <t>DPH 21%</t>
  </si>
  <si>
    <t>Základ 21%</t>
  </si>
  <si>
    <t>Celkem bez DPH</t>
  </si>
  <si>
    <t>DPH 15%</t>
  </si>
  <si>
    <t>Základ 15%</t>
  </si>
  <si>
    <t>Základ 0%</t>
  </si>
  <si>
    <t>NUS celkem</t>
  </si>
  <si>
    <t>DN celkem</t>
  </si>
  <si>
    <t>ZRN celkem</t>
  </si>
  <si>
    <t>Přesun hmot a sutí</t>
  </si>
  <si>
    <t>Ostatní materiál</t>
  </si>
  <si>
    <t>NUS z rozpočtu</t>
  </si>
  <si>
    <t>Montáž</t>
  </si>
  <si>
    <t>Ostatní</t>
  </si>
  <si>
    <t>Dodávky</t>
  </si>
  <si>
    <t>"M"</t>
  </si>
  <si>
    <t>Provozní vlivy</t>
  </si>
  <si>
    <t>Územní vlivy</t>
  </si>
  <si>
    <t>Kulturní památka</t>
  </si>
  <si>
    <t>PSV</t>
  </si>
  <si>
    <t>Mimostav. doprava</t>
  </si>
  <si>
    <t>Bez pevné podl.</t>
  </si>
  <si>
    <t>Zařízení staveniště</t>
  </si>
  <si>
    <t>Práce přesčas</t>
  </si>
  <si>
    <t>HSV</t>
  </si>
  <si>
    <t>Náklady na umístění stavby (NUS)</t>
  </si>
  <si>
    <t>C</t>
  </si>
  <si>
    <t>Doplňkové náklady</t>
  </si>
  <si>
    <t>B</t>
  </si>
  <si>
    <t>Základní rozpočtové náklady</t>
  </si>
  <si>
    <t>A</t>
  </si>
  <si>
    <t>Rozpočtové náklady v Kč</t>
  </si>
  <si>
    <t>Datum:</t>
  </si>
  <si>
    <t>Zpracoval:</t>
  </si>
  <si>
    <t>IČ/DIČ:</t>
  </si>
  <si>
    <t>Zhotovitel:</t>
  </si>
  <si>
    <t xml:space="preserve"> </t>
  </si>
  <si>
    <t>Lokalita:</t>
  </si>
  <si>
    <t>Projektant:</t>
  </si>
  <si>
    <t>Druh stavby:</t>
  </si>
  <si>
    <t>00066001</t>
  </si>
  <si>
    <t>Objednatel:</t>
  </si>
  <si>
    <t>Název stavby:</t>
  </si>
  <si>
    <t>Krycí list rozpočtu</t>
  </si>
  <si>
    <t>Celkem vč. DPH</t>
  </si>
  <si>
    <t>M</t>
  </si>
  <si>
    <t>M2</t>
  </si>
  <si>
    <t>VODOROVNÉ DOPRAVNÍ ZNAČENÍ BARVOU HLADKÉ - DODÁVKA A POKLÁDKA</t>
  </si>
  <si>
    <t>M3</t>
  </si>
  <si>
    <t>OČIŠTĚNÍ ASFALTOVÝCH VOZOVEK ZAMETENÍM (samosběr)</t>
  </si>
  <si>
    <t>ŘEZÁNÍ ASFALTOVÉHO KRYTU VOZOVEK TL. DO 50MM</t>
  </si>
  <si>
    <t>KPL</t>
  </si>
  <si>
    <t>1</t>
  </si>
  <si>
    <t>poznámky</t>
  </si>
  <si>
    <t>Celkem Kč</t>
  </si>
  <si>
    <t>Kč/MJ</t>
  </si>
  <si>
    <t>Výměra</t>
  </si>
  <si>
    <t>MJ</t>
  </si>
  <si>
    <t>Popis položky</t>
  </si>
  <si>
    <t>Číslo položky</t>
  </si>
  <si>
    <t>Č.</t>
  </si>
  <si>
    <t xml:space="preserve">Datum:   </t>
  </si>
  <si>
    <t>………………..</t>
  </si>
  <si>
    <t xml:space="preserve">Zhotovitel: </t>
  </si>
  <si>
    <t>Krajská správa a údržba silnic Středočeského kraje, příspěvková organizace</t>
  </si>
  <si>
    <r>
      <t>Objednatel:</t>
    </r>
    <r>
      <rPr>
        <b/>
        <sz val="9"/>
        <rFont val="Arial CE"/>
        <family val="2"/>
        <charset val="238"/>
      </rPr>
      <t/>
    </r>
  </si>
  <si>
    <t>Místo (lokalita):</t>
  </si>
  <si>
    <t xml:space="preserve">Objekt:                       </t>
  </si>
  <si>
    <t xml:space="preserve">Stavba:    </t>
  </si>
  <si>
    <t xml:space="preserve">ROZPOČET  </t>
  </si>
  <si>
    <t>KSÚS Středočeského kraje příspěvková organizace</t>
  </si>
  <si>
    <t>SPOJOVACÍ POSTŘIK Z EMULZE DO 1 KG/M2</t>
  </si>
  <si>
    <t>FRÉZOVÁNÍ DRÁŽKY PRŮŘEZU DO 10 MM,HL.DO 20 MM V ASFALTOVÉ VOZOVCE</t>
  </si>
  <si>
    <t>TĚSNĚNÍ DILATAČ. SPAR ASF. ZÁLIVKOU</t>
  </si>
  <si>
    <t>ZPEVNĚNÍ KRAJNIC Z RECYKLOVANÉHO MATERIÁLU TL. DO 100MM</t>
  </si>
  <si>
    <t>VÝŠKOVÁ ÚPRAVA ŠACHET A VPUSTÍ</t>
  </si>
  <si>
    <t>KS</t>
  </si>
  <si>
    <t>ČIŠTĚNÍ PŘÍKOPŮ DO 0,5 M3/M S ODVOZEM NA SKLÁDKU</t>
  </si>
  <si>
    <t>T</t>
  </si>
  <si>
    <t>R položka</t>
  </si>
  <si>
    <t>ČIŠTĚNÍ KRAJNIC OD NÁNOSU TL.10 CM S ODVOZEM NA SKLÁDKU</t>
  </si>
  <si>
    <t xml:space="preserve">pokládka v celé šíři,bez středové spáry </t>
  </si>
  <si>
    <t>574A04</t>
  </si>
  <si>
    <t>zdroj financování:</t>
  </si>
  <si>
    <t>OSTATNÍ POŽADAVKY-GEODETICKÉ ZAMĚŘENÍ-CELKY</t>
  </si>
  <si>
    <t>DIO včetně zajištění,zjištění a vytyčení inž.sítí</t>
  </si>
  <si>
    <t>FRÉZOVÁNÍ ZPEVNĚNÝCH PLOCH ASFALTOVÝCH DO HL.50 MM,ODVOZ DO 12 KM</t>
  </si>
  <si>
    <t>ASFALTOVÝ BETON PRO OBRUSNÉ VRSTVY ACO 11+, TL. 50MM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</si>
  <si>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</si>
  <si>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</si>
  <si>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                                                                               </t>
  </si>
  <si>
    <t>029113</t>
  </si>
  <si>
    <t>Oprava vozovky</t>
  </si>
  <si>
    <t>ŠPZ 2024</t>
  </si>
  <si>
    <t>Termín výstavby:</t>
  </si>
  <si>
    <t>Rok 2024</t>
  </si>
  <si>
    <t>ZO  KSÚS SK:</t>
  </si>
  <si>
    <t>ředitel</t>
  </si>
  <si>
    <t>ASFALTOVÝ BETON PRO LOŽNÍ VRSTVY ACL 16+,TL.50 MM</t>
  </si>
  <si>
    <t>574C46</t>
  </si>
  <si>
    <t>Podpis:</t>
  </si>
  <si>
    <t>III/1261 Sedmpány-Keblov</t>
  </si>
  <si>
    <t xml:space="preserve">silnice č.III/1261,km 5,620 až 7,570 </t>
  </si>
  <si>
    <t>Sedmpány-Keblov</t>
  </si>
  <si>
    <t>2x</t>
  </si>
  <si>
    <t xml:space="preserve">Zpracoval:  </t>
  </si>
  <si>
    <t>sil.III/1261,km 5,620 až 7,570</t>
  </si>
  <si>
    <t>vodící proužky 12,5 cm s balotinou mimo obec Keblov</t>
  </si>
  <si>
    <t>Objednatel</t>
  </si>
  <si>
    <t>Zhotovitel</t>
  </si>
  <si>
    <t>FRÉZOVÁNÍ ZPEVNĚNÝCH PLOCH ASFALTOVÝCH DO HL.100 MM,ODVOZ DO 12 KM</t>
  </si>
  <si>
    <t>zápichy na zač.a konci,v obci Keblov 150 bm od sil.III/11217,nájezd ze sil.III/1262 a nájezd na MK u pivovaru,dodavatel odkoupí recyklát za cenu 70 Kč/t.</t>
  </si>
  <si>
    <t>1700 m2  (výjezd směr Sedmpány)</t>
  </si>
  <si>
    <t xml:space="preserve">krajnice šíře v průměru 50 cm </t>
  </si>
  <si>
    <t>šířka krajnice 1 bm až 2 bm</t>
  </si>
  <si>
    <t xml:space="preserve">krajnice 3500*0,1*1,5 =525 ; příkop 500*0,5*1,5 = 375 </t>
  </si>
  <si>
    <t>Ing.Aleš Čermák,Ph.D.,MBA.,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</si>
</sst>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7" x14ac:knownFonts="1">
    <font>
      <sz val="8"/>
      <name val="MS Sans Serif"/>
      <charset val="1"/>
    </font>
    <font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sz val="12"/>
      <color indexed="8"/>
      <name val="Book Antiqua"/>
      <family val="1"/>
      <charset val="238"/>
    </font>
    <font>
      <sz val="14"/>
      <color indexed="8"/>
      <name val="Arial"/>
      <family val="2"/>
      <charset val="238"/>
    </font>
    <font>
      <sz val="8"/>
      <name val="Arial CE"/>
      <family val="2"/>
    </font>
    <font>
      <sz val="12"/>
      <name val="Arial CE"/>
      <family val="2"/>
      <charset val="238"/>
    </font>
    <font>
      <i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24" fillId="0" borderId="0"/>
  </cellStyleXfs>
  <cellXfs count="163">
    <xf numFmtId="0" fontId="0" fillId="0" borderId="0" xfId="0" applyAlignment="1">
      <protection locked="0"/>
    </xf>
    <xf numFmtId="0" fontId="1" fillId="0" borderId="0" xfId="0" applyFont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4" fontId="3" fillId="2" borderId="15" xfId="0" applyNumberFormat="1" applyFont="1" applyFill="1" applyBorder="1" applyAlignment="1" applyProtection="1">
      <alignment horizontal="right" vertical="center"/>
    </xf>
    <xf numFmtId="4" fontId="3" fillId="2" borderId="16" xfId="0" applyNumberFormat="1" applyFont="1" applyFill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vertical="center"/>
    </xf>
    <xf numFmtId="0" fontId="1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</xf>
    <xf numFmtId="4" fontId="2" fillId="0" borderId="15" xfId="0" applyNumberFormat="1" applyFont="1" applyBorder="1" applyAlignment="1" applyProtection="1">
      <alignment horizontal="right" vertical="center"/>
    </xf>
    <xf numFmtId="4" fontId="2" fillId="0" borderId="16" xfId="0" applyNumberFormat="1" applyFont="1" applyBorder="1" applyAlignment="1" applyProtection="1">
      <alignment horizontal="right" vertical="center"/>
    </xf>
    <xf numFmtId="49" fontId="2" fillId="0" borderId="15" xfId="0" applyNumberFormat="1" applyFont="1" applyBorder="1" applyAlignment="1" applyProtection="1">
      <alignment horizontal="right" vertical="center"/>
    </xf>
    <xf numFmtId="49" fontId="2" fillId="0" borderId="16" xfId="0" applyNumberFormat="1" applyFont="1" applyBorder="1" applyAlignment="1" applyProtection="1">
      <alignment horizontal="right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3" fillId="0" borderId="17" xfId="0" applyNumberFormat="1" applyFont="1" applyBorder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49" fontId="5" fillId="2" borderId="22" xfId="0" applyNumberFormat="1" applyFont="1" applyFill="1" applyBorder="1" applyAlignment="1" applyProtection="1">
      <alignment horizontal="center" vertical="center"/>
    </xf>
    <xf numFmtId="49" fontId="5" fillId="2" borderId="23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top"/>
      <protection locked="0"/>
    </xf>
    <xf numFmtId="0" fontId="0" fillId="0" borderId="0" xfId="0" applyAlignment="1">
      <alignment horizontal="center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164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center" vertical="top"/>
    </xf>
    <xf numFmtId="4" fontId="9" fillId="0" borderId="26" xfId="0" applyNumberFormat="1" applyFont="1" applyBorder="1" applyAlignment="1" applyProtection="1">
      <alignment vertical="center"/>
    </xf>
    <xf numFmtId="4" fontId="2" fillId="0" borderId="27" xfId="0" applyNumberFormat="1" applyFont="1" applyBorder="1" applyAlignment="1" applyProtection="1">
      <alignment horizontal="right" vertical="center"/>
    </xf>
    <xf numFmtId="0" fontId="9" fillId="0" borderId="27" xfId="0" applyFont="1" applyBorder="1" applyAlignment="1" applyProtection="1">
      <alignment vertical="center"/>
    </xf>
    <xf numFmtId="4" fontId="9" fillId="0" borderId="15" xfId="0" applyNumberFormat="1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4" fontId="9" fillId="0" borderId="28" xfId="0" applyNumberFormat="1" applyFont="1" applyBorder="1" applyAlignment="1" applyProtection="1">
      <alignment vertical="center"/>
    </xf>
    <xf numFmtId="4" fontId="2" fillId="0" borderId="29" xfId="0" applyNumberFormat="1" applyFont="1" applyBorder="1" applyAlignment="1" applyProtection="1">
      <alignment horizontal="right" vertical="center"/>
    </xf>
    <xf numFmtId="0" fontId="9" fillId="0" borderId="29" xfId="0" applyFont="1" applyBorder="1" applyAlignment="1" applyProtection="1">
      <alignment vertical="center"/>
    </xf>
    <xf numFmtId="0" fontId="0" fillId="0" borderId="16" xfId="0" applyBorder="1" applyAlignment="1" applyProtection="1">
      <alignment vertical="top"/>
    </xf>
    <xf numFmtId="0" fontId="0" fillId="0" borderId="16" xfId="0" applyBorder="1" applyAlignment="1" applyProtection="1">
      <alignment horizontal="center" vertical="top"/>
    </xf>
    <xf numFmtId="4" fontId="1" fillId="0" borderId="15" xfId="0" applyNumberFormat="1" applyFont="1" applyBorder="1" applyAlignment="1" applyProtection="1">
      <alignment vertical="center"/>
    </xf>
    <xf numFmtId="4" fontId="10" fillId="0" borderId="16" xfId="0" applyNumberFormat="1" applyFont="1" applyBorder="1" applyAlignment="1">
      <alignment vertical="center"/>
      <protection locked="0"/>
    </xf>
    <xf numFmtId="4" fontId="1" fillId="0" borderId="16" xfId="0" applyNumberFormat="1" applyFont="1" applyBorder="1" applyAlignment="1" applyProtection="1">
      <alignment vertical="center"/>
    </xf>
    <xf numFmtId="0" fontId="10" fillId="0" borderId="16" xfId="0" applyFont="1" applyBorder="1" applyAlignment="1">
      <alignment vertical="center"/>
      <protection locked="0"/>
    </xf>
    <xf numFmtId="0" fontId="10" fillId="0" borderId="30" xfId="0" applyFont="1" applyBorder="1" applyAlignment="1">
      <alignment horizontal="center" vertical="center"/>
      <protection locked="0"/>
    </xf>
    <xf numFmtId="1" fontId="10" fillId="0" borderId="17" xfId="0" applyNumberFormat="1" applyFont="1" applyBorder="1" applyAlignment="1">
      <alignment horizontal="left" vertical="center"/>
      <protection locked="0"/>
    </xf>
    <xf numFmtId="165" fontId="10" fillId="0" borderId="30" xfId="0" applyNumberFormat="1" applyFont="1" applyBorder="1" applyAlignment="1">
      <alignment horizontal="center" vertical="center"/>
      <protection locked="0"/>
    </xf>
    <xf numFmtId="0" fontId="0" fillId="0" borderId="16" xfId="0" applyBorder="1" applyAlignment="1" applyProtection="1">
      <alignment horizontal="center" vertical="top" wrapText="1"/>
    </xf>
    <xf numFmtId="0" fontId="9" fillId="3" borderId="31" xfId="0" applyFont="1" applyFill="1" applyBorder="1" applyAlignment="1" applyProtection="1">
      <alignment horizontal="right" vertical="center"/>
    </xf>
    <xf numFmtId="0" fontId="9" fillId="3" borderId="32" xfId="0" applyFont="1" applyFill="1" applyBorder="1" applyAlignment="1" applyProtection="1">
      <alignment horizontal="right" vertical="center"/>
    </xf>
    <xf numFmtId="0" fontId="9" fillId="3" borderId="32" xfId="0" applyFont="1" applyFill="1" applyBorder="1" applyAlignment="1" applyProtection="1">
      <alignment horizontal="left" vertical="center"/>
    </xf>
    <xf numFmtId="0" fontId="9" fillId="3" borderId="32" xfId="0" applyFont="1" applyFill="1" applyBorder="1" applyAlignment="1" applyProtection="1">
      <alignment vertical="center"/>
    </xf>
    <xf numFmtId="0" fontId="9" fillId="3" borderId="33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/>
    </xf>
    <xf numFmtId="39" fontId="16" fillId="0" borderId="0" xfId="0" applyNumberFormat="1" applyFont="1" applyAlignment="1" applyProtection="1">
      <alignment horizontal="right" vertical="top"/>
    </xf>
    <xf numFmtId="164" fontId="17" fillId="0" borderId="0" xfId="0" applyNumberFormat="1" applyFont="1" applyAlignment="1" applyProtection="1">
      <alignment horizontal="right" vertical="top"/>
    </xf>
    <xf numFmtId="0" fontId="16" fillId="0" borderId="0" xfId="0" applyFont="1" applyAlignment="1" applyProtection="1">
      <alignment horizontal="left" vertical="top" wrapText="1"/>
    </xf>
    <xf numFmtId="0" fontId="18" fillId="0" borderId="0" xfId="0" applyFont="1" applyAlignment="1" applyProtection="1">
      <alignment horizontal="left" vertical="top" wrapText="1"/>
    </xf>
    <xf numFmtId="37" fontId="14" fillId="0" borderId="0" xfId="0" applyNumberFormat="1" applyFont="1" applyAlignment="1" applyProtection="1">
      <alignment horizontal="center" vertical="top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/>
    </xf>
    <xf numFmtId="0" fontId="9" fillId="3" borderId="36" xfId="0" applyFont="1" applyFill="1" applyBorder="1" applyAlignment="1" applyProtection="1">
      <alignment vertical="center"/>
    </xf>
    <xf numFmtId="1" fontId="10" fillId="0" borderId="23" xfId="0" applyNumberFormat="1" applyFont="1" applyBorder="1" applyAlignment="1">
      <alignment horizontal="left" vertical="center"/>
      <protection locked="0"/>
    </xf>
    <xf numFmtId="49" fontId="10" fillId="0" borderId="37" xfId="0" applyNumberFormat="1" applyFont="1" applyBorder="1" applyAlignment="1">
      <alignment horizontal="center" vertical="center"/>
      <protection locked="0"/>
    </xf>
    <xf numFmtId="0" fontId="10" fillId="0" borderId="22" xfId="0" applyFont="1" applyBorder="1" applyAlignment="1">
      <alignment vertical="center"/>
      <protection locked="0"/>
    </xf>
    <xf numFmtId="4" fontId="1" fillId="0" borderId="22" xfId="0" applyNumberFormat="1" applyFont="1" applyBorder="1" applyAlignment="1" applyProtection="1">
      <alignment vertical="center"/>
    </xf>
    <xf numFmtId="4" fontId="10" fillId="0" borderId="22" xfId="0" applyNumberFormat="1" applyFont="1" applyBorder="1" applyAlignment="1">
      <alignment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0" fillId="0" borderId="16" xfId="0" applyBorder="1" applyAlignment="1" applyProtection="1">
      <alignment vertical="top" wrapText="1"/>
    </xf>
    <xf numFmtId="0" fontId="10" fillId="0" borderId="16" xfId="0" applyFont="1" applyBorder="1" applyAlignment="1">
      <alignment vertical="center" wrapText="1"/>
      <protection locked="0"/>
    </xf>
    <xf numFmtId="0" fontId="10" fillId="5" borderId="30" xfId="0" applyFont="1" applyFill="1" applyBorder="1" applyAlignment="1">
      <alignment horizontal="center" vertical="center"/>
      <protection locked="0"/>
    </xf>
    <xf numFmtId="0" fontId="10" fillId="5" borderId="16" xfId="0" applyFont="1" applyFill="1" applyBorder="1" applyAlignment="1">
      <alignment vertical="center"/>
      <protection locked="0"/>
    </xf>
    <xf numFmtId="4" fontId="1" fillId="5" borderId="16" xfId="0" applyNumberFormat="1" applyFont="1" applyFill="1" applyBorder="1" applyAlignment="1" applyProtection="1">
      <alignment vertical="center"/>
    </xf>
    <xf numFmtId="4" fontId="10" fillId="5" borderId="16" xfId="0" applyNumberFormat="1" applyFont="1" applyFill="1" applyBorder="1" applyAlignment="1">
      <alignment vertical="center"/>
      <protection locked="0"/>
    </xf>
    <xf numFmtId="4" fontId="1" fillId="5" borderId="15" xfId="0" applyNumberFormat="1" applyFont="1" applyFill="1" applyBorder="1" applyAlignment="1" applyProtection="1">
      <alignment vertical="center"/>
    </xf>
    <xf numFmtId="0" fontId="26" fillId="0" borderId="0" xfId="1" applyFont="1" applyAlignment="1" applyProtection="1">
      <alignment horizontal="left" vertical="center" wrapText="1"/>
      <protection locked="0"/>
    </xf>
    <xf numFmtId="0" fontId="10" fillId="0" borderId="39" xfId="0" applyFont="1" applyBorder="1" applyAlignment="1">
      <alignment vertical="center"/>
      <protection locked="0"/>
    </xf>
    <xf numFmtId="4" fontId="1" fillId="0" borderId="39" xfId="0" applyNumberFormat="1" applyFont="1" applyBorder="1" applyAlignment="1" applyProtection="1">
      <alignment vertical="center"/>
    </xf>
    <xf numFmtId="4" fontId="10" fillId="0" borderId="39" xfId="0" applyNumberFormat="1" applyFont="1" applyBorder="1" applyAlignment="1">
      <alignment vertical="center"/>
      <protection locked="0"/>
    </xf>
    <xf numFmtId="4" fontId="1" fillId="0" borderId="40" xfId="0" applyNumberFormat="1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30" xfId="0" applyFont="1" applyBorder="1" applyAlignment="1" applyProtection="1">
      <alignment vertical="center"/>
    </xf>
    <xf numFmtId="0" fontId="9" fillId="0" borderId="35" xfId="0" applyFont="1" applyBorder="1" applyAlignment="1" applyProtection="1">
      <alignment vertical="center"/>
    </xf>
    <xf numFmtId="4" fontId="2" fillId="0" borderId="41" xfId="0" applyNumberFormat="1" applyFont="1" applyBorder="1" applyAlignment="1" applyProtection="1">
      <alignment vertical="center"/>
    </xf>
    <xf numFmtId="4" fontId="2" fillId="0" borderId="6" xfId="0" applyNumberFormat="1" applyFont="1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49" fontId="25" fillId="0" borderId="30" xfId="1" applyNumberFormat="1" applyFont="1" applyBorder="1" applyAlignment="1" applyProtection="1">
      <alignment horizontal="left" vertical="center" wrapText="1"/>
      <protection locked="0"/>
    </xf>
    <xf numFmtId="1" fontId="10" fillId="0" borderId="38" xfId="0" applyNumberFormat="1" applyFont="1" applyBorder="1" applyAlignment="1">
      <alignment horizontal="left" vertical="center"/>
      <protection locked="0"/>
    </xf>
    <xf numFmtId="49" fontId="10" fillId="0" borderId="4" xfId="0" applyNumberFormat="1" applyFont="1" applyBorder="1" applyAlignment="1">
      <alignment horizontal="center" vertical="center"/>
      <protection locked="0"/>
    </xf>
    <xf numFmtId="0" fontId="0" fillId="5" borderId="16" xfId="0" applyFill="1" applyBorder="1" applyAlignment="1" applyProtection="1">
      <alignment vertical="top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1" fillId="0" borderId="23" xfId="0" applyNumberFormat="1" applyFont="1" applyBorder="1" applyAlignment="1" applyProtection="1">
      <alignment horizontal="left" vertical="center"/>
    </xf>
    <xf numFmtId="0" fontId="1" fillId="0" borderId="22" xfId="0" applyFont="1" applyBorder="1" applyAlignment="1" applyProtection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49" fontId="7" fillId="0" borderId="34" xfId="0" applyNumberFormat="1" applyFont="1" applyBorder="1" applyAlignment="1" applyProtection="1">
      <alignment horizontal="center" vertical="center" wrapText="1"/>
    </xf>
    <xf numFmtId="49" fontId="7" fillId="0" borderId="33" xfId="0" applyNumberFormat="1" applyFont="1" applyBorder="1" applyAlignment="1" applyProtection="1">
      <alignment horizontal="center" vertical="center" wrapText="1"/>
    </xf>
    <xf numFmtId="49" fontId="7" fillId="0" borderId="25" xfId="0" applyNumberFormat="1" applyFont="1" applyBorder="1" applyAlignment="1" applyProtection="1">
      <alignment horizontal="center" vertical="center" wrapText="1"/>
    </xf>
    <xf numFmtId="49" fontId="7" fillId="0" borderId="24" xfId="0" applyNumberFormat="1" applyFont="1" applyBorder="1" applyAlignment="1" applyProtection="1">
      <alignment horizontal="center" vertical="center" wrapText="1"/>
    </xf>
    <xf numFmtId="49" fontId="1" fillId="0" borderId="22" xfId="0" applyNumberFormat="1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49" fontId="1" fillId="0" borderId="21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49" fontId="1" fillId="0" borderId="15" xfId="0" applyNumberFormat="1" applyFont="1" applyBorder="1" applyAlignment="1" applyProtection="1">
      <alignment horizontal="left" vertical="center"/>
    </xf>
    <xf numFmtId="49" fontId="1" fillId="0" borderId="17" xfId="0" applyNumberFormat="1" applyFont="1" applyBorder="1" applyAlignment="1" applyProtection="1">
      <alignment horizontal="left" vertical="center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left" vertical="center"/>
    </xf>
    <xf numFmtId="49" fontId="23" fillId="0" borderId="12" xfId="0" applyNumberFormat="1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25" xfId="0" applyFont="1" applyBorder="1" applyAlignment="1" applyProtection="1">
      <alignment horizontal="center" vertical="center"/>
    </xf>
    <xf numFmtId="0" fontId="23" fillId="0" borderId="24" xfId="0" applyFont="1" applyBorder="1" applyAlignment="1" applyProtection="1">
      <alignment horizontal="center" vertical="center"/>
    </xf>
    <xf numFmtId="49" fontId="1" fillId="0" borderId="16" xfId="0" applyNumberFormat="1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14" fontId="1" fillId="0" borderId="15" xfId="0" applyNumberFormat="1" applyFont="1" applyBorder="1" applyAlignment="1" applyProtection="1">
      <alignment horizontal="left" vertical="center"/>
    </xf>
    <xf numFmtId="14" fontId="1" fillId="0" borderId="16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49" fontId="4" fillId="0" borderId="22" xfId="0" applyNumberFormat="1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49" fontId="2" fillId="0" borderId="16" xfId="0" applyNumberFormat="1" applyFont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49" fontId="3" fillId="0" borderId="17" xfId="0" applyNumberFormat="1" applyFont="1" applyBorder="1" applyAlignment="1" applyProtection="1">
      <alignment horizontal="left" vertical="center"/>
    </xf>
    <xf numFmtId="0" fontId="3" fillId="0" borderId="16" xfId="0" applyFont="1" applyBorder="1" applyAlignment="1" applyProtection="1">
      <alignment horizontal="left" vertical="center"/>
    </xf>
    <xf numFmtId="49" fontId="3" fillId="0" borderId="16" xfId="0" applyNumberFormat="1" applyFont="1" applyBorder="1" applyAlignment="1" applyProtection="1">
      <alignment horizontal="left" vertical="center"/>
    </xf>
    <xf numFmtId="49" fontId="3" fillId="2" borderId="17" xfId="0" applyNumberFormat="1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49" fontId="3" fillId="2" borderId="16" xfId="0" applyNumberFormat="1" applyFont="1" applyFill="1" applyBorder="1" applyAlignment="1" applyProtection="1">
      <alignment horizontal="left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2" fillId="4" borderId="12" xfId="0" applyNumberFormat="1" applyFont="1" applyFill="1" applyBorder="1" applyAlignment="1" applyProtection="1">
      <alignment horizontal="center" vertical="center"/>
    </xf>
    <xf numFmtId="0" fontId="22" fillId="4" borderId="11" xfId="0" applyFont="1" applyFill="1" applyBorder="1" applyAlignment="1" applyProtection="1">
      <alignment horizontal="center" vertical="center"/>
    </xf>
    <xf numFmtId="0" fontId="22" fillId="4" borderId="13" xfId="0" applyFont="1" applyFill="1" applyBorder="1" applyAlignment="1" applyProtection="1">
      <alignment horizontal="center" vertical="center"/>
    </xf>
    <xf numFmtId="0" fontId="22" fillId="4" borderId="10" xfId="0" applyFont="1" applyFill="1" applyBorder="1" applyAlignment="1" applyProtection="1">
      <alignment horizontal="center" vertical="center"/>
    </xf>
    <xf numFmtId="49" fontId="22" fillId="0" borderId="7" xfId="0" applyNumberFormat="1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8" xfId="0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2" fillId="0" borderId="3" xfId="0" applyNumberFormat="1" applyFont="1" applyBorder="1" applyAlignment="1" applyProtection="1">
      <alignment horizontal="left" vertical="center"/>
    </xf>
    <xf numFmtId="0" fontId="22" fillId="0" borderId="2" xfId="0" applyFont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/>
    </xf>
    <xf numFmtId="0" fontId="22" fillId="0" borderId="1" xfId="0" applyFont="1" applyBorder="1" applyAlignment="1" applyProtection="1">
      <alignment horizontal="left" vertical="center"/>
    </xf>
    <xf numFmtId="0" fontId="0" fillId="0" borderId="0" xfId="0" applyAlignment="1">
      <alignment horizontal="left" vertical="center" wrapText="1"/>
      <protection locked="0"/>
    </xf>
    <xf numFmtId="0" fontId="21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14" fontId="12" fillId="0" borderId="0" xfId="0" applyNumberFormat="1" applyFont="1" applyAlignment="1" applyProtection="1">
      <alignment horizontal="left" vertical="center"/>
    </xf>
  </cellXfs>
  <cellStyles count="2">
    <cellStyle name="Normální" xfId="0" builtinId="0"/>
    <cellStyle name="Normální 2" xfId="1" xr:uid="{D576958C-FB04-425F-8BD3-51AD8CE81D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31</xdr:row>
      <xdr:rowOff>38100</xdr:rowOff>
    </xdr:to>
    <xdr:pic>
      <xdr:nvPicPr>
        <xdr:cNvPr id="2" name="obrázek 1" descr="C:\Users\jiri.prochazka\Desktop\logo_ksus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workbookViewId="0">
      <selection sqref="A1:I1"/>
    </sheetView>
  </sheetViews>
  <sheetFormatPr defaultColWidth="13.28515625" defaultRowHeight="13.2" x14ac:dyDescent="0.2"/>
  <cols>
    <col min="1" max="1" width="13.28515625" style="1" customWidth="1"/>
    <col min="2" max="2" width="11.85546875" style="1" customWidth="1"/>
    <col min="3" max="3" width="25.28515625" style="1" customWidth="1"/>
    <col min="4" max="4" width="11.85546875" style="1" customWidth="1"/>
    <col min="5" max="5" width="16.28515625" style="1" customWidth="1"/>
    <col min="6" max="6" width="26.28515625" style="1" customWidth="1"/>
    <col min="7" max="7" width="13.28515625" style="1" customWidth="1"/>
    <col min="8" max="8" width="13.85546875" style="1" customWidth="1"/>
    <col min="9" max="9" width="26.140625" style="1" customWidth="1"/>
    <col min="10" max="10" width="13.28515625" style="1"/>
    <col min="11" max="11" width="13.7109375" style="1" bestFit="1" customWidth="1"/>
    <col min="12" max="16384" width="13.28515625" style="1"/>
  </cols>
  <sheetData>
    <row r="1" spans="1:11" ht="28.65" customHeight="1" thickBot="1" x14ac:dyDescent="0.25">
      <c r="A1" s="93" t="s">
        <v>45</v>
      </c>
      <c r="B1" s="94"/>
      <c r="C1" s="94"/>
      <c r="D1" s="94"/>
      <c r="E1" s="94"/>
      <c r="F1" s="94"/>
      <c r="G1" s="94"/>
      <c r="H1" s="94"/>
      <c r="I1" s="94"/>
    </row>
    <row r="2" spans="1:11" ht="12.75" customHeight="1" x14ac:dyDescent="0.2">
      <c r="A2" s="95" t="s">
        <v>44</v>
      </c>
      <c r="B2" s="96"/>
      <c r="C2" s="99" t="s">
        <v>103</v>
      </c>
      <c r="D2" s="100"/>
      <c r="E2" s="103" t="s">
        <v>43</v>
      </c>
      <c r="F2" s="99" t="s">
        <v>72</v>
      </c>
      <c r="G2" s="104"/>
      <c r="H2" s="103" t="s">
        <v>36</v>
      </c>
      <c r="I2" s="107" t="s">
        <v>42</v>
      </c>
    </row>
    <row r="3" spans="1:11" x14ac:dyDescent="0.2">
      <c r="A3" s="97"/>
      <c r="B3" s="98"/>
      <c r="C3" s="101"/>
      <c r="D3" s="102"/>
      <c r="E3" s="98"/>
      <c r="F3" s="105"/>
      <c r="G3" s="106"/>
      <c r="H3" s="98"/>
      <c r="I3" s="108"/>
    </row>
    <row r="4" spans="1:11" x14ac:dyDescent="0.2">
      <c r="A4" s="110" t="s">
        <v>41</v>
      </c>
      <c r="B4" s="98"/>
      <c r="C4" s="116" t="s">
        <v>94</v>
      </c>
      <c r="D4" s="117"/>
      <c r="E4" s="115" t="s">
        <v>40</v>
      </c>
      <c r="F4" s="115"/>
      <c r="G4" s="98"/>
      <c r="H4" s="115" t="s">
        <v>36</v>
      </c>
      <c r="I4" s="109"/>
    </row>
    <row r="5" spans="1:11" x14ac:dyDescent="0.2">
      <c r="A5" s="97"/>
      <c r="B5" s="98"/>
      <c r="C5" s="118"/>
      <c r="D5" s="119"/>
      <c r="E5" s="98"/>
      <c r="F5" s="98"/>
      <c r="G5" s="98"/>
      <c r="H5" s="98"/>
      <c r="I5" s="108"/>
    </row>
    <row r="6" spans="1:11" ht="13.2" customHeight="1" x14ac:dyDescent="0.2">
      <c r="A6" s="110" t="s">
        <v>39</v>
      </c>
      <c r="B6" s="98"/>
      <c r="C6" s="111" t="s">
        <v>108</v>
      </c>
      <c r="D6" s="112"/>
      <c r="E6" s="115" t="s">
        <v>37</v>
      </c>
      <c r="F6" s="115"/>
      <c r="G6" s="98"/>
      <c r="H6" s="115" t="s">
        <v>36</v>
      </c>
      <c r="I6" s="109"/>
    </row>
    <row r="7" spans="1:11" x14ac:dyDescent="0.2">
      <c r="A7" s="97"/>
      <c r="B7" s="98"/>
      <c r="C7" s="113"/>
      <c r="D7" s="114"/>
      <c r="E7" s="98"/>
      <c r="F7" s="98"/>
      <c r="G7" s="98"/>
      <c r="H7" s="98"/>
      <c r="I7" s="108"/>
    </row>
    <row r="8" spans="1:11" x14ac:dyDescent="0.2">
      <c r="A8" s="110" t="s">
        <v>96</v>
      </c>
      <c r="B8" s="98"/>
      <c r="C8" s="123" t="s">
        <v>97</v>
      </c>
      <c r="D8" s="121"/>
      <c r="E8" s="115" t="s">
        <v>98</v>
      </c>
      <c r="F8" s="98"/>
      <c r="G8" s="98"/>
      <c r="H8" s="115" t="s">
        <v>102</v>
      </c>
      <c r="I8" s="109"/>
    </row>
    <row r="9" spans="1:11" x14ac:dyDescent="0.2">
      <c r="A9" s="97"/>
      <c r="B9" s="98"/>
      <c r="C9" s="121"/>
      <c r="D9" s="121"/>
      <c r="E9" s="98"/>
      <c r="F9" s="98"/>
      <c r="G9" s="98"/>
      <c r="H9" s="98"/>
      <c r="I9" s="108"/>
    </row>
    <row r="10" spans="1:11" x14ac:dyDescent="0.2">
      <c r="A10" s="110" t="s">
        <v>85</v>
      </c>
      <c r="B10" s="98"/>
      <c r="C10" s="120" t="s">
        <v>95</v>
      </c>
      <c r="D10" s="121"/>
      <c r="E10" s="115" t="s">
        <v>35</v>
      </c>
      <c r="F10" s="115"/>
      <c r="G10" s="98"/>
      <c r="H10" s="115" t="s">
        <v>34</v>
      </c>
      <c r="I10" s="122"/>
    </row>
    <row r="11" spans="1:11" x14ac:dyDescent="0.2">
      <c r="A11" s="97"/>
      <c r="B11" s="98"/>
      <c r="C11" s="121"/>
      <c r="D11" s="121"/>
      <c r="E11" s="98"/>
      <c r="F11" s="98"/>
      <c r="G11" s="98"/>
      <c r="H11" s="98"/>
      <c r="I11" s="108"/>
    </row>
    <row r="12" spans="1:11" ht="23.4" customHeight="1" thickBot="1" x14ac:dyDescent="0.25">
      <c r="A12" s="124" t="s">
        <v>33</v>
      </c>
      <c r="B12" s="125"/>
      <c r="C12" s="125"/>
      <c r="D12" s="125"/>
      <c r="E12" s="125"/>
      <c r="F12" s="125"/>
      <c r="G12" s="125"/>
      <c r="H12" s="125"/>
      <c r="I12" s="126"/>
    </row>
    <row r="13" spans="1:11" ht="26.4" customHeight="1" x14ac:dyDescent="0.2">
      <c r="A13" s="17" t="s">
        <v>32</v>
      </c>
      <c r="B13" s="127" t="s">
        <v>31</v>
      </c>
      <c r="C13" s="128"/>
      <c r="D13" s="16" t="s">
        <v>30</v>
      </c>
      <c r="E13" s="127" t="s">
        <v>29</v>
      </c>
      <c r="F13" s="128"/>
      <c r="G13" s="16" t="s">
        <v>28</v>
      </c>
      <c r="H13" s="127" t="s">
        <v>27</v>
      </c>
      <c r="I13" s="129"/>
    </row>
    <row r="14" spans="1:11" ht="15.15" customHeight="1" x14ac:dyDescent="0.2">
      <c r="A14" s="14" t="s">
        <v>26</v>
      </c>
      <c r="B14" s="13" t="s">
        <v>16</v>
      </c>
      <c r="C14" s="10">
        <f>SUM(rozpočet!G29)</f>
        <v>0</v>
      </c>
      <c r="D14" s="130" t="s">
        <v>25</v>
      </c>
      <c r="E14" s="131"/>
      <c r="F14" s="10">
        <v>0</v>
      </c>
      <c r="G14" s="130" t="s">
        <v>24</v>
      </c>
      <c r="H14" s="131"/>
      <c r="I14" s="9">
        <v>0</v>
      </c>
    </row>
    <row r="15" spans="1:11" ht="15.15" customHeight="1" x14ac:dyDescent="0.2">
      <c r="A15" s="14"/>
      <c r="B15" s="13" t="s">
        <v>14</v>
      </c>
      <c r="C15" s="10">
        <v>0</v>
      </c>
      <c r="D15" s="130" t="s">
        <v>23</v>
      </c>
      <c r="E15" s="131"/>
      <c r="F15" s="10">
        <v>0</v>
      </c>
      <c r="G15" s="130" t="s">
        <v>22</v>
      </c>
      <c r="H15" s="131"/>
      <c r="I15" s="9">
        <v>0</v>
      </c>
      <c r="K15" s="15"/>
    </row>
    <row r="16" spans="1:11" ht="15.15" customHeight="1" x14ac:dyDescent="0.2">
      <c r="A16" s="14" t="s">
        <v>21</v>
      </c>
      <c r="B16" s="13" t="s">
        <v>16</v>
      </c>
      <c r="C16" s="10">
        <v>0</v>
      </c>
      <c r="D16" s="130" t="s">
        <v>20</v>
      </c>
      <c r="E16" s="131"/>
      <c r="F16" s="10">
        <v>0</v>
      </c>
      <c r="G16" s="130" t="s">
        <v>19</v>
      </c>
      <c r="H16" s="131"/>
      <c r="I16" s="9">
        <v>0</v>
      </c>
    </row>
    <row r="17" spans="1:9" ht="15.15" customHeight="1" x14ac:dyDescent="0.2">
      <c r="A17" s="14"/>
      <c r="B17" s="13" t="s">
        <v>14</v>
      </c>
      <c r="C17" s="10">
        <v>0</v>
      </c>
      <c r="D17" s="130"/>
      <c r="E17" s="131"/>
      <c r="F17" s="12"/>
      <c r="G17" s="130" t="s">
        <v>18</v>
      </c>
      <c r="H17" s="131"/>
      <c r="I17" s="9">
        <v>0</v>
      </c>
    </row>
    <row r="18" spans="1:9" ht="15.15" customHeight="1" x14ac:dyDescent="0.2">
      <c r="A18" s="14" t="s">
        <v>17</v>
      </c>
      <c r="B18" s="13" t="s">
        <v>16</v>
      </c>
      <c r="C18" s="10">
        <v>0</v>
      </c>
      <c r="D18" s="130"/>
      <c r="E18" s="131"/>
      <c r="F18" s="12"/>
      <c r="G18" s="130" t="s">
        <v>15</v>
      </c>
      <c r="H18" s="131"/>
      <c r="I18" s="9">
        <v>0</v>
      </c>
    </row>
    <row r="19" spans="1:9" ht="15.15" customHeight="1" x14ac:dyDescent="0.2">
      <c r="A19" s="14"/>
      <c r="B19" s="13" t="s">
        <v>14</v>
      </c>
      <c r="C19" s="10">
        <v>0</v>
      </c>
      <c r="D19" s="130"/>
      <c r="E19" s="131"/>
      <c r="F19" s="12"/>
      <c r="G19" s="130" t="s">
        <v>13</v>
      </c>
      <c r="H19" s="131"/>
      <c r="I19" s="9">
        <v>0</v>
      </c>
    </row>
    <row r="20" spans="1:9" ht="15.15" customHeight="1" x14ac:dyDescent="0.2">
      <c r="A20" s="132" t="s">
        <v>12</v>
      </c>
      <c r="B20" s="133"/>
      <c r="C20" s="10">
        <v>0</v>
      </c>
      <c r="D20" s="130"/>
      <c r="E20" s="131"/>
      <c r="F20" s="12"/>
      <c r="G20" s="130"/>
      <c r="H20" s="131"/>
      <c r="I20" s="11"/>
    </row>
    <row r="21" spans="1:9" ht="15.15" customHeight="1" x14ac:dyDescent="0.2">
      <c r="A21" s="132" t="s">
        <v>11</v>
      </c>
      <c r="B21" s="133"/>
      <c r="C21" s="10">
        <v>0</v>
      </c>
      <c r="D21" s="130"/>
      <c r="E21" s="131"/>
      <c r="F21" s="12"/>
      <c r="G21" s="130"/>
      <c r="H21" s="131"/>
      <c r="I21" s="11"/>
    </row>
    <row r="22" spans="1:9" ht="16.649999999999999" customHeight="1" x14ac:dyDescent="0.2">
      <c r="A22" s="132" t="s">
        <v>10</v>
      </c>
      <c r="B22" s="133"/>
      <c r="C22" s="10">
        <f>SUM(C14:C21)</f>
        <v>0</v>
      </c>
      <c r="D22" s="134" t="s">
        <v>9</v>
      </c>
      <c r="E22" s="133"/>
      <c r="F22" s="10">
        <f>SUM(F14:F21)</f>
        <v>0</v>
      </c>
      <c r="G22" s="134" t="s">
        <v>8</v>
      </c>
      <c r="H22" s="133"/>
      <c r="I22" s="9">
        <f>SUM(I14:I21)</f>
        <v>0</v>
      </c>
    </row>
    <row r="23" spans="1:9" x14ac:dyDescent="0.2">
      <c r="A23" s="8"/>
      <c r="B23" s="7"/>
      <c r="C23" s="7"/>
      <c r="D23" s="7"/>
      <c r="E23" s="7"/>
      <c r="F23" s="7"/>
      <c r="G23" s="7"/>
      <c r="H23" s="7"/>
      <c r="I23" s="6"/>
    </row>
    <row r="24" spans="1:9" ht="15.15" customHeight="1" x14ac:dyDescent="0.2">
      <c r="A24" s="135" t="s">
        <v>7</v>
      </c>
      <c r="B24" s="136"/>
      <c r="C24" s="5">
        <v>0</v>
      </c>
      <c r="I24" s="2"/>
    </row>
    <row r="25" spans="1:9" ht="15.15" customHeight="1" x14ac:dyDescent="0.2">
      <c r="A25" s="135" t="s">
        <v>6</v>
      </c>
      <c r="B25" s="136"/>
      <c r="C25" s="5">
        <v>0</v>
      </c>
      <c r="D25" s="137" t="s">
        <v>5</v>
      </c>
      <c r="E25" s="136"/>
      <c r="F25" s="5">
        <f>ROUND(C25*(14/100),2)</f>
        <v>0</v>
      </c>
      <c r="G25" s="137" t="s">
        <v>4</v>
      </c>
      <c r="H25" s="136"/>
      <c r="I25" s="4">
        <f>SUM(C24:C26)</f>
        <v>0</v>
      </c>
    </row>
    <row r="26" spans="1:9" ht="15.15" customHeight="1" x14ac:dyDescent="0.2">
      <c r="A26" s="135" t="s">
        <v>3</v>
      </c>
      <c r="B26" s="136"/>
      <c r="C26" s="5">
        <f>C22+F22*I22</f>
        <v>0</v>
      </c>
      <c r="D26" s="137" t="s">
        <v>2</v>
      </c>
      <c r="E26" s="136"/>
      <c r="F26" s="5">
        <f>ROUND(C26*(21/100),2)</f>
        <v>0</v>
      </c>
      <c r="G26" s="137" t="s">
        <v>1</v>
      </c>
      <c r="H26" s="136"/>
      <c r="I26" s="4">
        <f>SUM(F25:F26)+I25</f>
        <v>0</v>
      </c>
    </row>
    <row r="27" spans="1:9" x14ac:dyDescent="0.2">
      <c r="A27" s="3"/>
      <c r="I27" s="2"/>
    </row>
    <row r="28" spans="1:9" ht="14.4" customHeight="1" x14ac:dyDescent="0.2">
      <c r="A28" s="138"/>
      <c r="B28" s="139"/>
      <c r="C28" s="140"/>
      <c r="D28" s="147" t="s">
        <v>110</v>
      </c>
      <c r="E28" s="148"/>
      <c r="F28" s="149"/>
      <c r="G28" s="147" t="s">
        <v>111</v>
      </c>
      <c r="H28" s="148"/>
      <c r="I28" s="150"/>
    </row>
    <row r="29" spans="1:9" ht="14.4" customHeight="1" x14ac:dyDescent="0.2">
      <c r="A29" s="141"/>
      <c r="B29" s="142"/>
      <c r="C29" s="143"/>
      <c r="D29" s="151" t="s">
        <v>118</v>
      </c>
      <c r="E29" s="152"/>
      <c r="F29" s="153"/>
      <c r="G29" s="151"/>
      <c r="H29" s="152"/>
      <c r="I29" s="154"/>
    </row>
    <row r="30" spans="1:9" ht="14.4" customHeight="1" x14ac:dyDescent="0.2">
      <c r="A30" s="141"/>
      <c r="B30" s="142"/>
      <c r="C30" s="143"/>
      <c r="D30" s="151" t="s">
        <v>99</v>
      </c>
      <c r="E30" s="152"/>
      <c r="F30" s="153"/>
      <c r="G30" s="151"/>
      <c r="H30" s="152"/>
      <c r="I30" s="154"/>
    </row>
    <row r="31" spans="1:9" ht="14.4" customHeight="1" x14ac:dyDescent="0.2">
      <c r="A31" s="141"/>
      <c r="B31" s="142"/>
      <c r="C31" s="143"/>
      <c r="D31" s="151"/>
      <c r="E31" s="152"/>
      <c r="F31" s="153"/>
      <c r="G31" s="151"/>
      <c r="H31" s="152"/>
      <c r="I31" s="154"/>
    </row>
    <row r="32" spans="1:9" ht="25.5" customHeight="1" thickBot="1" x14ac:dyDescent="0.25">
      <c r="A32" s="144"/>
      <c r="B32" s="145"/>
      <c r="C32" s="146"/>
      <c r="D32" s="155" t="s">
        <v>0</v>
      </c>
      <c r="E32" s="156"/>
      <c r="F32" s="157"/>
      <c r="G32" s="155" t="s">
        <v>0</v>
      </c>
      <c r="H32" s="156"/>
      <c r="I32" s="158"/>
    </row>
  </sheetData>
  <mergeCells count="74">
    <mergeCell ref="A28:C32"/>
    <mergeCell ref="D28:F28"/>
    <mergeCell ref="G28:I28"/>
    <mergeCell ref="D29:F29"/>
    <mergeCell ref="G29:I29"/>
    <mergeCell ref="D32:F32"/>
    <mergeCell ref="G32:I32"/>
    <mergeCell ref="D30:F30"/>
    <mergeCell ref="G30:I30"/>
    <mergeCell ref="D31:F31"/>
    <mergeCell ref="G31:I31"/>
    <mergeCell ref="A24:B24"/>
    <mergeCell ref="A25:B25"/>
    <mergeCell ref="D25:E25"/>
    <mergeCell ref="G25:H25"/>
    <mergeCell ref="A26:B26"/>
    <mergeCell ref="D26:E26"/>
    <mergeCell ref="G26:H26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A1:I1"/>
    <mergeCell ref="A2:B3"/>
    <mergeCell ref="C2:D3"/>
    <mergeCell ref="E2:E3"/>
    <mergeCell ref="F2:G3"/>
    <mergeCell ref="H2:H3"/>
    <mergeCell ref="I2:I3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showGridLines="0" workbookViewId="0">
      <selection sqref="A1:G1"/>
    </sheetView>
  </sheetViews>
  <sheetFormatPr defaultColWidth="10.42578125" defaultRowHeight="12" customHeight="1" x14ac:dyDescent="0.2"/>
  <cols>
    <col min="1" max="1" width="3.7109375" style="18" customWidth="1"/>
    <col min="2" max="2" width="17.85546875" style="23" customWidth="1"/>
    <col min="3" max="3" width="92.28515625" style="22" customWidth="1"/>
    <col min="4" max="4" width="10.140625" style="22" customWidth="1"/>
    <col min="5" max="5" width="15.28515625" style="22" customWidth="1"/>
    <col min="6" max="6" width="17.140625" style="21" customWidth="1"/>
    <col min="7" max="7" width="24.85546875" style="20" customWidth="1"/>
    <col min="8" max="8" width="4.140625" style="19" customWidth="1"/>
    <col min="9" max="9" width="75.7109375" style="18" customWidth="1"/>
    <col min="10" max="16384" width="10.42578125" style="18"/>
  </cols>
  <sheetData>
    <row r="1" spans="1:9" ht="27.75" customHeight="1" x14ac:dyDescent="0.2">
      <c r="A1" s="160" t="s">
        <v>71</v>
      </c>
      <c r="B1" s="160"/>
      <c r="C1" s="160"/>
      <c r="D1" s="160"/>
      <c r="E1" s="160"/>
      <c r="F1" s="160"/>
      <c r="G1" s="160"/>
    </row>
    <row r="2" spans="1:9" ht="12.75" customHeight="1" x14ac:dyDescent="0.25">
      <c r="B2" s="51" t="s">
        <v>70</v>
      </c>
      <c r="C2" s="54" t="s">
        <v>103</v>
      </c>
      <c r="D2" s="62" t="s">
        <v>38</v>
      </c>
      <c r="E2" s="60"/>
      <c r="F2" s="60"/>
      <c r="G2" s="60"/>
    </row>
    <row r="3" spans="1:9" ht="12.75" customHeight="1" x14ac:dyDescent="0.25">
      <c r="B3" s="51" t="s">
        <v>69</v>
      </c>
      <c r="C3" s="54" t="s">
        <v>104</v>
      </c>
      <c r="D3" s="60"/>
      <c r="E3" s="60"/>
      <c r="F3" s="53"/>
      <c r="G3" s="60"/>
    </row>
    <row r="4" spans="1:9" ht="13.5" customHeight="1" x14ac:dyDescent="0.25">
      <c r="B4" s="51" t="s">
        <v>68</v>
      </c>
      <c r="C4" s="54" t="s">
        <v>105</v>
      </c>
      <c r="D4" s="61"/>
      <c r="E4" s="60"/>
      <c r="F4" s="60"/>
      <c r="G4" s="60"/>
    </row>
    <row r="5" spans="1:9" ht="1.5" customHeight="1" x14ac:dyDescent="0.2">
      <c r="B5" s="59"/>
      <c r="C5" s="50"/>
      <c r="D5" s="58"/>
      <c r="E5" s="57"/>
      <c r="F5" s="56"/>
      <c r="G5" s="55"/>
    </row>
    <row r="6" spans="1:9" ht="20.25" customHeight="1" x14ac:dyDescent="0.25">
      <c r="B6" s="51" t="s">
        <v>67</v>
      </c>
      <c r="C6" s="54" t="s">
        <v>66</v>
      </c>
      <c r="D6" s="52"/>
      <c r="E6" s="53"/>
      <c r="F6" s="53"/>
      <c r="G6" s="53"/>
    </row>
    <row r="7" spans="1:9" ht="12.75" customHeight="1" x14ac:dyDescent="0.25">
      <c r="B7" s="51" t="s">
        <v>65</v>
      </c>
      <c r="C7" s="51" t="s">
        <v>64</v>
      </c>
      <c r="D7" s="52"/>
      <c r="E7" s="52" t="s">
        <v>107</v>
      </c>
      <c r="F7" s="161"/>
      <c r="G7" s="161"/>
    </row>
    <row r="8" spans="1:9" ht="12.75" customHeight="1" x14ac:dyDescent="0.25">
      <c r="B8" s="51"/>
      <c r="C8" s="50"/>
      <c r="D8" s="49"/>
      <c r="E8" s="49" t="s">
        <v>63</v>
      </c>
      <c r="F8" s="162"/>
      <c r="G8" s="162"/>
    </row>
    <row r="9" spans="1:9" ht="11.25" customHeight="1" thickBot="1" x14ac:dyDescent="0.25"/>
    <row r="10" spans="1:9" s="24" customFormat="1" ht="15.6" thickBot="1" x14ac:dyDescent="0.25">
      <c r="A10" s="63" t="s">
        <v>62</v>
      </c>
      <c r="B10" s="48" t="s">
        <v>61</v>
      </c>
      <c r="C10" s="47" t="s">
        <v>60</v>
      </c>
      <c r="D10" s="46" t="s">
        <v>59</v>
      </c>
      <c r="E10" s="45" t="s">
        <v>58</v>
      </c>
      <c r="F10" s="45" t="s">
        <v>57</v>
      </c>
      <c r="G10" s="44" t="s">
        <v>56</v>
      </c>
      <c r="H10" s="43"/>
      <c r="I10" s="34" t="s">
        <v>55</v>
      </c>
    </row>
    <row r="11" spans="1:9" s="24" customFormat="1" ht="13.2" x14ac:dyDescent="0.2">
      <c r="A11" s="64" t="s">
        <v>54</v>
      </c>
      <c r="B11" s="65" t="s">
        <v>81</v>
      </c>
      <c r="C11" s="66" t="s">
        <v>87</v>
      </c>
      <c r="D11" s="66" t="s">
        <v>53</v>
      </c>
      <c r="E11" s="67">
        <v>1</v>
      </c>
      <c r="F11" s="68"/>
      <c r="G11" s="69">
        <f t="shared" ref="G11:G27" si="0">F11*E11</f>
        <v>0</v>
      </c>
      <c r="H11" s="35"/>
      <c r="I11" s="34"/>
    </row>
    <row r="12" spans="1:9" s="24" customFormat="1" ht="20.399999999999999" x14ac:dyDescent="0.2">
      <c r="A12" s="41">
        <v>2</v>
      </c>
      <c r="B12" s="42">
        <v>113726</v>
      </c>
      <c r="C12" s="39" t="s">
        <v>88</v>
      </c>
      <c r="D12" s="39" t="s">
        <v>50</v>
      </c>
      <c r="E12" s="38">
        <v>100</v>
      </c>
      <c r="F12" s="37"/>
      <c r="G12" s="36">
        <f t="shared" si="0"/>
        <v>0</v>
      </c>
      <c r="H12" s="35"/>
      <c r="I12" s="70" t="s">
        <v>113</v>
      </c>
    </row>
    <row r="13" spans="1:9" s="24" customFormat="1" ht="13.2" x14ac:dyDescent="0.2">
      <c r="A13" s="41">
        <v>3</v>
      </c>
      <c r="B13" s="42">
        <v>113726</v>
      </c>
      <c r="C13" s="39" t="s">
        <v>112</v>
      </c>
      <c r="D13" s="39" t="s">
        <v>50</v>
      </c>
      <c r="E13" s="38">
        <v>170</v>
      </c>
      <c r="F13" s="37"/>
      <c r="G13" s="36">
        <f t="shared" si="0"/>
        <v>0</v>
      </c>
      <c r="H13" s="35"/>
      <c r="I13" s="92" t="s">
        <v>114</v>
      </c>
    </row>
    <row r="14" spans="1:9" s="24" customFormat="1" ht="13.2" x14ac:dyDescent="0.2">
      <c r="A14" s="41">
        <v>4</v>
      </c>
      <c r="B14" s="42">
        <v>919111</v>
      </c>
      <c r="C14" s="39" t="s">
        <v>52</v>
      </c>
      <c r="D14" s="39" t="s">
        <v>47</v>
      </c>
      <c r="E14" s="38">
        <v>40</v>
      </c>
      <c r="F14" s="37"/>
      <c r="G14" s="36">
        <f t="shared" si="0"/>
        <v>0</v>
      </c>
      <c r="H14" s="35"/>
      <c r="I14" s="34"/>
    </row>
    <row r="15" spans="1:9" s="24" customFormat="1" ht="13.2" x14ac:dyDescent="0.2">
      <c r="A15" s="41">
        <v>5</v>
      </c>
      <c r="B15" s="42">
        <v>93818</v>
      </c>
      <c r="C15" s="39" t="s">
        <v>51</v>
      </c>
      <c r="D15" s="39" t="s">
        <v>48</v>
      </c>
      <c r="E15" s="38">
        <v>14500</v>
      </c>
      <c r="F15" s="37"/>
      <c r="G15" s="36">
        <f t="shared" si="0"/>
        <v>0</v>
      </c>
      <c r="H15" s="35"/>
      <c r="I15" s="92"/>
    </row>
    <row r="16" spans="1:9" s="24" customFormat="1" ht="13.2" x14ac:dyDescent="0.2">
      <c r="A16" s="41">
        <v>6</v>
      </c>
      <c r="B16" s="42" t="s">
        <v>101</v>
      </c>
      <c r="C16" s="39" t="s">
        <v>100</v>
      </c>
      <c r="D16" s="39" t="s">
        <v>48</v>
      </c>
      <c r="E16" s="38">
        <v>12800</v>
      </c>
      <c r="F16" s="37"/>
      <c r="G16" s="36">
        <f t="shared" si="0"/>
        <v>0</v>
      </c>
      <c r="H16" s="35"/>
      <c r="I16" s="92"/>
    </row>
    <row r="17" spans="1:9" s="24" customFormat="1" ht="13.2" x14ac:dyDescent="0.2">
      <c r="A17" s="41">
        <v>7</v>
      </c>
      <c r="B17" s="42" t="s">
        <v>84</v>
      </c>
      <c r="C17" s="39" t="s">
        <v>89</v>
      </c>
      <c r="D17" s="39" t="s">
        <v>48</v>
      </c>
      <c r="E17" s="38">
        <v>14500</v>
      </c>
      <c r="F17" s="37"/>
      <c r="G17" s="36">
        <f t="shared" si="0"/>
        <v>0</v>
      </c>
      <c r="H17" s="35"/>
      <c r="I17" s="34" t="s">
        <v>83</v>
      </c>
    </row>
    <row r="18" spans="1:9" s="24" customFormat="1" ht="13.2" x14ac:dyDescent="0.2">
      <c r="A18" s="41">
        <v>8</v>
      </c>
      <c r="B18" s="42">
        <v>572223</v>
      </c>
      <c r="C18" s="39" t="s">
        <v>73</v>
      </c>
      <c r="D18" s="39" t="s">
        <v>48</v>
      </c>
      <c r="E18" s="38">
        <v>27300</v>
      </c>
      <c r="F18" s="37"/>
      <c r="G18" s="36">
        <f t="shared" si="0"/>
        <v>0</v>
      </c>
      <c r="H18" s="35"/>
      <c r="I18" s="34" t="s">
        <v>106</v>
      </c>
    </row>
    <row r="19" spans="1:9" s="24" customFormat="1" ht="13.2" x14ac:dyDescent="0.2">
      <c r="A19" s="41">
        <v>9</v>
      </c>
      <c r="B19" s="42">
        <v>89921</v>
      </c>
      <c r="C19" s="39" t="s">
        <v>77</v>
      </c>
      <c r="D19" s="39" t="s">
        <v>78</v>
      </c>
      <c r="E19" s="38">
        <v>2</v>
      </c>
      <c r="F19" s="37"/>
      <c r="G19" s="36">
        <f>F19*E19</f>
        <v>0</v>
      </c>
      <c r="H19" s="35"/>
      <c r="I19" s="34"/>
    </row>
    <row r="20" spans="1:9" s="24" customFormat="1" ht="13.2" x14ac:dyDescent="0.2">
      <c r="A20" s="41">
        <v>10</v>
      </c>
      <c r="B20" s="40">
        <v>113761</v>
      </c>
      <c r="C20" s="39" t="s">
        <v>74</v>
      </c>
      <c r="D20" s="39" t="s">
        <v>47</v>
      </c>
      <c r="E20" s="38">
        <v>80</v>
      </c>
      <c r="F20" s="37"/>
      <c r="G20" s="36">
        <f t="shared" si="0"/>
        <v>0</v>
      </c>
      <c r="H20" s="35"/>
      <c r="I20" s="34"/>
    </row>
    <row r="21" spans="1:9" s="24" customFormat="1" ht="13.2" x14ac:dyDescent="0.2">
      <c r="A21" s="41">
        <v>11</v>
      </c>
      <c r="B21" s="42">
        <v>931311</v>
      </c>
      <c r="C21" s="39" t="s">
        <v>75</v>
      </c>
      <c r="D21" s="39" t="s">
        <v>47</v>
      </c>
      <c r="E21" s="38">
        <v>80</v>
      </c>
      <c r="F21" s="37"/>
      <c r="G21" s="36">
        <f t="shared" si="0"/>
        <v>0</v>
      </c>
      <c r="H21" s="35"/>
      <c r="I21" s="34"/>
    </row>
    <row r="22" spans="1:9" s="24" customFormat="1" ht="13.2" x14ac:dyDescent="0.2">
      <c r="A22" s="41">
        <v>12</v>
      </c>
      <c r="B22" s="40">
        <v>56962</v>
      </c>
      <c r="C22" s="39" t="s">
        <v>76</v>
      </c>
      <c r="D22" s="39" t="s">
        <v>48</v>
      </c>
      <c r="E22" s="38">
        <v>1800</v>
      </c>
      <c r="F22" s="37"/>
      <c r="G22" s="36">
        <f t="shared" si="0"/>
        <v>0</v>
      </c>
      <c r="H22" s="35"/>
      <c r="I22" s="34" t="s">
        <v>115</v>
      </c>
    </row>
    <row r="23" spans="1:9" s="24" customFormat="1" ht="13.2" x14ac:dyDescent="0.2">
      <c r="A23" s="41">
        <v>13</v>
      </c>
      <c r="B23" s="40">
        <v>12932</v>
      </c>
      <c r="C23" s="39" t="s">
        <v>79</v>
      </c>
      <c r="D23" s="39" t="s">
        <v>47</v>
      </c>
      <c r="E23" s="38">
        <v>500</v>
      </c>
      <c r="F23" s="37"/>
      <c r="G23" s="36">
        <f t="shared" si="0"/>
        <v>0</v>
      </c>
      <c r="H23" s="35"/>
      <c r="I23" s="34"/>
    </row>
    <row r="24" spans="1:9" s="24" customFormat="1" ht="13.2" x14ac:dyDescent="0.2">
      <c r="A24" s="41">
        <v>14</v>
      </c>
      <c r="B24" s="40">
        <v>12922</v>
      </c>
      <c r="C24" s="39" t="s">
        <v>82</v>
      </c>
      <c r="D24" s="39" t="s">
        <v>48</v>
      </c>
      <c r="E24" s="38">
        <v>3500</v>
      </c>
      <c r="F24" s="37"/>
      <c r="G24" s="36">
        <f t="shared" si="0"/>
        <v>0</v>
      </c>
      <c r="H24" s="35"/>
      <c r="I24" s="34" t="s">
        <v>116</v>
      </c>
    </row>
    <row r="25" spans="1:9" s="24" customFormat="1" ht="26.4" x14ac:dyDescent="0.2">
      <c r="A25" s="41">
        <v>15</v>
      </c>
      <c r="B25" s="40" t="s">
        <v>90</v>
      </c>
      <c r="C25" s="71" t="s">
        <v>91</v>
      </c>
      <c r="D25" s="39" t="s">
        <v>80</v>
      </c>
      <c r="E25" s="38">
        <v>900</v>
      </c>
      <c r="F25" s="37"/>
      <c r="G25" s="36">
        <f t="shared" si="0"/>
        <v>0</v>
      </c>
      <c r="H25" s="35"/>
      <c r="I25" s="34" t="s">
        <v>117</v>
      </c>
    </row>
    <row r="26" spans="1:9" s="24" customFormat="1" ht="40.799999999999997" x14ac:dyDescent="0.2">
      <c r="A26" s="41"/>
      <c r="B26" s="89"/>
      <c r="C26" s="77" t="s">
        <v>92</v>
      </c>
      <c r="D26" s="39"/>
      <c r="E26" s="38"/>
      <c r="F26" s="37"/>
      <c r="G26" s="36"/>
      <c r="H26" s="35"/>
      <c r="I26" s="34"/>
    </row>
    <row r="27" spans="1:9" s="24" customFormat="1" ht="13.2" x14ac:dyDescent="0.2">
      <c r="A27" s="41">
        <v>16</v>
      </c>
      <c r="B27" s="72">
        <v>915211</v>
      </c>
      <c r="C27" s="73" t="s">
        <v>49</v>
      </c>
      <c r="D27" s="73" t="s">
        <v>48</v>
      </c>
      <c r="E27" s="74">
        <v>437</v>
      </c>
      <c r="F27" s="75"/>
      <c r="G27" s="76">
        <f t="shared" si="0"/>
        <v>0</v>
      </c>
      <c r="H27" s="35"/>
      <c r="I27" s="34" t="s">
        <v>109</v>
      </c>
    </row>
    <row r="28" spans="1:9" s="24" customFormat="1" ht="13.8" thickBot="1" x14ac:dyDescent="0.25">
      <c r="A28" s="90">
        <v>17</v>
      </c>
      <c r="B28" s="91" t="s">
        <v>93</v>
      </c>
      <c r="C28" s="78" t="s">
        <v>86</v>
      </c>
      <c r="D28" s="78" t="s">
        <v>78</v>
      </c>
      <c r="E28" s="79">
        <v>1</v>
      </c>
      <c r="F28" s="80"/>
      <c r="G28" s="81">
        <f t="shared" ref="G28" si="1">F28*E28</f>
        <v>0</v>
      </c>
      <c r="H28" s="25"/>
    </row>
    <row r="29" spans="1:9" s="24" customFormat="1" ht="15" x14ac:dyDescent="0.2">
      <c r="A29" s="87"/>
      <c r="B29" s="85"/>
      <c r="C29" s="82" t="s">
        <v>4</v>
      </c>
      <c r="D29" s="33"/>
      <c r="E29" s="33"/>
      <c r="F29" s="32" t="s">
        <v>38</v>
      </c>
      <c r="G29" s="31">
        <f>SUM(G11:G28)</f>
        <v>0</v>
      </c>
      <c r="H29" s="25"/>
    </row>
    <row r="30" spans="1:9" s="24" customFormat="1" ht="15" x14ac:dyDescent="0.2">
      <c r="A30" s="88"/>
      <c r="B30" s="86"/>
      <c r="C30" s="83" t="s">
        <v>2</v>
      </c>
      <c r="D30" s="30"/>
      <c r="E30" s="30"/>
      <c r="F30" s="10" t="s">
        <v>38</v>
      </c>
      <c r="G30" s="29">
        <f>G29*0.21</f>
        <v>0</v>
      </c>
      <c r="H30" s="25"/>
    </row>
    <row r="31" spans="1:9" s="24" customFormat="1" ht="15.6" thickBot="1" x14ac:dyDescent="0.25">
      <c r="A31" s="88"/>
      <c r="B31" s="86"/>
      <c r="C31" s="84" t="s">
        <v>46</v>
      </c>
      <c r="D31" s="28"/>
      <c r="E31" s="28"/>
      <c r="F31" s="27" t="s">
        <v>38</v>
      </c>
      <c r="G31" s="26">
        <f>G30+G29</f>
        <v>0</v>
      </c>
      <c r="H31" s="25"/>
    </row>
    <row r="32" spans="1:9" ht="24" customHeight="1" x14ac:dyDescent="0.2">
      <c r="H32" s="25"/>
      <c r="I32" s="24"/>
    </row>
    <row r="33" spans="2:9" ht="12" customHeight="1" x14ac:dyDescent="0.2">
      <c r="B33" s="159"/>
      <c r="C33" s="159"/>
      <c r="H33" s="25"/>
      <c r="I33" s="24"/>
    </row>
    <row r="34" spans="2:9" ht="12" customHeight="1" x14ac:dyDescent="0.2">
      <c r="H34" s="25"/>
      <c r="I34" s="24"/>
    </row>
    <row r="35" spans="2:9" ht="12" customHeight="1" x14ac:dyDescent="0.2">
      <c r="H35" s="25"/>
      <c r="I35" s="24"/>
    </row>
    <row r="36" spans="2:9" ht="12" customHeight="1" x14ac:dyDescent="0.2">
      <c r="H36" s="25"/>
      <c r="I36" s="24"/>
    </row>
    <row r="37" spans="2:9" ht="12" customHeight="1" x14ac:dyDescent="0.2">
      <c r="H37" s="25"/>
      <c r="I37" s="24"/>
    </row>
  </sheetData>
  <mergeCells count="4">
    <mergeCell ref="B33:C33"/>
    <mergeCell ref="A1:G1"/>
    <mergeCell ref="F7:G7"/>
    <mergeCell ref="F8:G8"/>
  </mergeCells>
  <pageMargins left="0.39370079040527345" right="0.39370079040527345" top="0.7874015808105469" bottom="0.7874015808105469" header="0" footer="0"/>
  <pageSetup paperSize="9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rozpočtu</vt:lpstr>
      <vt:lpstr>rozpočet</vt:lpstr>
      <vt:lpstr>'Krycí list rozpočtu'!Oblast_tisku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milan.jonszta</dc:creator>
  <cp:lastModifiedBy>Drozenová Dagmar</cp:lastModifiedBy>
  <cp:lastPrinted>2024-02-08T10:30:26Z</cp:lastPrinted>
  <dcterms:created xsi:type="dcterms:W3CDTF">2019-02-15T16:16:44Z</dcterms:created>
  <dcterms:modified xsi:type="dcterms:W3CDTF">2024-03-18T06:24:01Z</dcterms:modified>
</cp:coreProperties>
</file>